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65" activeTab="0"/>
  </bookViews>
  <sheets>
    <sheet name="Sheet1 (2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<sst xmlns="http://schemas.openxmlformats.org/spreadsheetml/2006/main" count="86" uniqueCount="44">
  <si>
    <t>附件2：</t>
  </si>
  <si>
    <t>乐东黎族自治县2022年财政衔接推进乡村振兴补助资金分配表</t>
  </si>
  <si>
    <t xml:space="preserve">      一、乐东黎族自治县2022年财政衔接资金（巩固拓展脱贫攻坚成果和乡村振兴任务）分配表</t>
  </si>
  <si>
    <t>单位：万元</t>
  </si>
  <si>
    <t>序号</t>
  </si>
  <si>
    <t>项目实施单位</t>
  </si>
  <si>
    <t>总计</t>
  </si>
  <si>
    <t>中央资金</t>
  </si>
  <si>
    <t>省级资金</t>
  </si>
  <si>
    <t>县级资金</t>
  </si>
  <si>
    <t>小计</t>
  </si>
  <si>
    <t>产业发展</t>
  </si>
  <si>
    <t>基础设施</t>
  </si>
  <si>
    <t>就业培训</t>
  </si>
  <si>
    <t>教育扶贫</t>
  </si>
  <si>
    <t>公益岗</t>
  </si>
  <si>
    <t>抱由镇</t>
  </si>
  <si>
    <t>万冲镇</t>
  </si>
  <si>
    <t>志仲镇</t>
  </si>
  <si>
    <t>大安镇</t>
  </si>
  <si>
    <t>千家镇</t>
  </si>
  <si>
    <t>九所镇</t>
  </si>
  <si>
    <t>利国镇</t>
  </si>
  <si>
    <t>黄流镇</t>
  </si>
  <si>
    <t>佛罗镇</t>
  </si>
  <si>
    <t>尖峰镇</t>
  </si>
  <si>
    <t>县教育局</t>
  </si>
  <si>
    <t>县科协</t>
  </si>
  <si>
    <t>县乡村振兴局</t>
  </si>
  <si>
    <t>县水务局</t>
  </si>
  <si>
    <t>县农业农村局</t>
  </si>
  <si>
    <t>县城投公司</t>
  </si>
  <si>
    <t>注：为确保年底完成100%衔接资金支出，产业配套设施和基础设施项目的资金按照总投资额的75%安排资金。</t>
  </si>
  <si>
    <t xml:space="preserve">            二、乐东黎族自治县2022年财政衔接资金（少数民族发展任务）分配表</t>
  </si>
  <si>
    <t>县民族局</t>
  </si>
  <si>
    <t>附件1：</t>
  </si>
  <si>
    <t>乐东黎族自治县2022年财政衔接推进乡村振兴补助资金项目安排汇总表</t>
  </si>
  <si>
    <t xml:space="preserve">                                                                                                               单位：万元</t>
  </si>
  <si>
    <t>资金总计</t>
  </si>
  <si>
    <t>产业资金合计</t>
  </si>
  <si>
    <t>产业资金合计占比%</t>
  </si>
  <si>
    <t>产业占比%</t>
  </si>
  <si>
    <t>基础设施占比%</t>
  </si>
  <si>
    <t xml:space="preserve">                       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</si>
</sst>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0.0%"/>
  </numFmts>
  <fonts count="50">
    <font>
      <sz val="12"/>
      <name val="宋体"/>
      <family val="0"/>
    </font>
    <font>
      <sz val="14"/>
      <name val="黑体"/>
      <family val="3"/>
    </font>
    <font>
      <sz val="18"/>
      <name val="长城小标宋体"/>
      <family val="3"/>
    </font>
    <font>
      <b/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6"/>
      <name val="长城小标宋体"/>
      <family val="3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10" fontId="4" fillId="0" borderId="15" xfId="0" applyNumberFormat="1" applyFont="1" applyFill="1" applyBorder="1" applyAlignment="1">
      <alignment horizontal="center" vertical="center" wrapText="1"/>
    </xf>
    <xf numFmtId="178" fontId="4" fillId="0" borderId="15" xfId="0" applyNumberFormat="1" applyFont="1" applyFill="1" applyBorder="1" applyAlignment="1">
      <alignment horizontal="center" vertical="center" wrapText="1"/>
    </xf>
    <xf numFmtId="179" fontId="4" fillId="0" borderId="15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vertical="center"/>
    </xf>
    <xf numFmtId="176" fontId="3" fillId="0" borderId="16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178" fontId="9" fillId="0" borderId="15" xfId="0" applyNumberFormat="1" applyFont="1" applyFill="1" applyBorder="1" applyAlignment="1">
      <alignment horizontal="center" vertical="center" wrapText="1"/>
    </xf>
    <xf numFmtId="177" fontId="9" fillId="0" borderId="1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78" fontId="9" fillId="0" borderId="15" xfId="0" applyNumberFormat="1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8" fontId="9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178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178" fontId="4" fillId="0" borderId="15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7" fontId="4" fillId="0" borderId="15" xfId="0" applyNumberFormat="1" applyFont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zoomScaleSheetLayoutView="100" workbookViewId="0" topLeftCell="A1">
      <selection activeCell="V13" sqref="V13"/>
    </sheetView>
  </sheetViews>
  <sheetFormatPr defaultColWidth="9.00390625" defaultRowHeight="14.25"/>
  <cols>
    <col min="1" max="1" width="5.00390625" style="0" customWidth="1"/>
    <col min="2" max="2" width="8.00390625" style="0" customWidth="1"/>
    <col min="3" max="4" width="8.375" style="0" customWidth="1"/>
    <col min="5" max="5" width="6.50390625" style="0" customWidth="1"/>
    <col min="6" max="6" width="7.625" style="0" customWidth="1"/>
    <col min="7" max="7" width="5.75390625" style="0" customWidth="1"/>
    <col min="8" max="8" width="7.125" style="0" customWidth="1"/>
    <col min="9" max="9" width="6.00390625" style="0" customWidth="1"/>
    <col min="10" max="10" width="8.125" style="0" customWidth="1"/>
    <col min="11" max="11" width="8.75390625" style="0" customWidth="1"/>
    <col min="12" max="12" width="7.25390625" style="0" customWidth="1"/>
    <col min="13" max="13" width="7.00390625" style="0" customWidth="1"/>
    <col min="14" max="14" width="7.25390625" style="0" customWidth="1"/>
    <col min="15" max="15" width="6.875" style="0" customWidth="1"/>
    <col min="16" max="16" width="7.75390625" style="0" customWidth="1"/>
    <col min="17" max="17" width="6.625" style="0" customWidth="1"/>
    <col min="18" max="18" width="5.50390625" style="0" customWidth="1"/>
    <col min="19" max="19" width="6.625" style="0" customWidth="1"/>
    <col min="20" max="21" width="6.375" style="0" customWidth="1"/>
    <col min="22" max="22" width="9.375" style="0" customWidth="1"/>
    <col min="23" max="23" width="5.75390625" style="0" customWidth="1"/>
    <col min="24" max="24" width="12.625" style="0" bestFit="1" customWidth="1"/>
  </cols>
  <sheetData>
    <row r="1" spans="1:2" ht="20.25">
      <c r="A1" s="22" t="s">
        <v>0</v>
      </c>
      <c r="B1" s="23"/>
    </row>
    <row r="2" spans="1:18" ht="33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58"/>
    </row>
    <row r="3" spans="1:18" ht="19.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ht="15" customHeight="1">
      <c r="A4" s="26"/>
      <c r="B4" s="26"/>
      <c r="C4" s="26"/>
      <c r="D4" s="26"/>
      <c r="E4" s="26"/>
      <c r="F4" s="27"/>
      <c r="G4" s="27"/>
      <c r="H4" s="27"/>
      <c r="I4" s="27"/>
      <c r="J4" s="48"/>
      <c r="K4" s="48"/>
      <c r="L4" s="48"/>
      <c r="M4" s="48"/>
      <c r="N4" s="48"/>
      <c r="O4" s="48"/>
      <c r="P4" s="49" t="s">
        <v>3</v>
      </c>
      <c r="Q4" s="49"/>
      <c r="R4" s="49"/>
    </row>
    <row r="5" spans="1:18" ht="21.75" customHeight="1">
      <c r="A5" s="6" t="s">
        <v>4</v>
      </c>
      <c r="B5" s="5" t="s">
        <v>5</v>
      </c>
      <c r="C5" s="5" t="s">
        <v>6</v>
      </c>
      <c r="D5" s="7" t="s">
        <v>7</v>
      </c>
      <c r="E5" s="8"/>
      <c r="F5" s="8"/>
      <c r="G5" s="8"/>
      <c r="H5" s="8"/>
      <c r="I5" s="8"/>
      <c r="J5" s="17" t="s">
        <v>8</v>
      </c>
      <c r="K5" s="18"/>
      <c r="L5" s="18"/>
      <c r="M5" s="18"/>
      <c r="N5" s="17" t="s">
        <v>9</v>
      </c>
      <c r="O5" s="18"/>
      <c r="P5" s="18"/>
      <c r="Q5" s="18"/>
      <c r="R5" s="20"/>
    </row>
    <row r="6" spans="1:18" ht="31.5" customHeight="1">
      <c r="A6" s="10"/>
      <c r="B6" s="9"/>
      <c r="C6" s="9"/>
      <c r="D6" s="11" t="s">
        <v>10</v>
      </c>
      <c r="E6" s="12" t="s">
        <v>11</v>
      </c>
      <c r="F6" s="12" t="s">
        <v>12</v>
      </c>
      <c r="G6" s="12" t="s">
        <v>13</v>
      </c>
      <c r="H6" s="12" t="s">
        <v>14</v>
      </c>
      <c r="I6" s="12" t="s">
        <v>15</v>
      </c>
      <c r="J6" s="11" t="s">
        <v>10</v>
      </c>
      <c r="K6" s="12" t="s">
        <v>11</v>
      </c>
      <c r="L6" s="12" t="s">
        <v>12</v>
      </c>
      <c r="M6" s="12" t="s">
        <v>15</v>
      </c>
      <c r="N6" s="11" t="s">
        <v>10</v>
      </c>
      <c r="O6" s="12" t="s">
        <v>11</v>
      </c>
      <c r="P6" s="21" t="s">
        <v>12</v>
      </c>
      <c r="Q6" s="12" t="s">
        <v>15</v>
      </c>
      <c r="R6" s="12" t="s">
        <v>14</v>
      </c>
    </row>
    <row r="7" spans="1:23" ht="21" customHeight="1">
      <c r="A7" s="28"/>
      <c r="B7" s="12"/>
      <c r="C7" s="29">
        <f>D7+J7+N7</f>
        <v>25645</v>
      </c>
      <c r="D7" s="30">
        <f>E7+F7+G7+H7+I7</f>
        <v>11208</v>
      </c>
      <c r="E7" s="30">
        <f>E8+E9+E10+E11+E12+E13+E14+E15+E16+E17</f>
        <v>7850</v>
      </c>
      <c r="F7" s="29">
        <f>F8+F9+F10+F11+F12+F13+F14+F15+F16+F17</f>
        <v>2665.5</v>
      </c>
      <c r="G7" s="30">
        <v>300</v>
      </c>
      <c r="H7" s="29">
        <v>192.5</v>
      </c>
      <c r="I7" s="30">
        <v>200</v>
      </c>
      <c r="J7" s="29">
        <f>K7+L7+M7</f>
        <v>7608</v>
      </c>
      <c r="K7" s="29">
        <f>K8+K9+K10+K11+K12+K13+K14+K15+K16+K17</f>
        <v>4857</v>
      </c>
      <c r="L7" s="29">
        <f>L8+L9+L10+L11+L12+L13+L14+L15+L16+L17+L23</f>
        <v>2606</v>
      </c>
      <c r="M7" s="29">
        <f>M8+M9+M10+M11+M12+M13+M14+M15+M16+M17+M23</f>
        <v>145</v>
      </c>
      <c r="N7" s="30">
        <f>N8+N9+N10+N11+N12+N13+N14+N15+N16+N17+N18+N19+J20+N21+N22+N23</f>
        <v>6829</v>
      </c>
      <c r="O7" s="30">
        <f>O8+O9+O10+O11+O12+O13+O14+O15+O16+O17+O22</f>
        <v>2311</v>
      </c>
      <c r="P7" s="29">
        <v>2819.2</v>
      </c>
      <c r="Q7" s="29">
        <f>Q21</f>
        <v>865.8</v>
      </c>
      <c r="R7" s="30">
        <v>860</v>
      </c>
      <c r="S7" s="59"/>
      <c r="T7" s="59"/>
      <c r="U7" s="59"/>
      <c r="V7" s="59"/>
      <c r="W7" s="59"/>
    </row>
    <row r="8" spans="1:18" ht="18.75" customHeight="1">
      <c r="A8" s="31">
        <v>1</v>
      </c>
      <c r="B8" s="32" t="s">
        <v>16</v>
      </c>
      <c r="C8" s="29">
        <f>D8+J8+N8</f>
        <v>2614</v>
      </c>
      <c r="D8" s="29">
        <f>E8+F8</f>
        <v>1345</v>
      </c>
      <c r="E8" s="33">
        <v>1256</v>
      </c>
      <c r="F8" s="34">
        <v>89</v>
      </c>
      <c r="G8" s="35"/>
      <c r="H8" s="34"/>
      <c r="I8" s="35"/>
      <c r="J8" s="29">
        <f>K8+L8</f>
        <v>807</v>
      </c>
      <c r="K8" s="32">
        <v>597</v>
      </c>
      <c r="L8" s="34">
        <v>210</v>
      </c>
      <c r="M8" s="34"/>
      <c r="N8" s="29">
        <f>O8+P8</f>
        <v>462</v>
      </c>
      <c r="O8" s="32">
        <v>462</v>
      </c>
      <c r="P8" s="50">
        <v>0</v>
      </c>
      <c r="Q8" s="15"/>
      <c r="R8" s="60"/>
    </row>
    <row r="9" spans="1:18" ht="18.75" customHeight="1">
      <c r="A9" s="31">
        <v>2</v>
      </c>
      <c r="B9" s="32" t="s">
        <v>17</v>
      </c>
      <c r="C9" s="29">
        <f aca="true" t="shared" si="0" ref="C9:C17">D9+J9+N9</f>
        <v>2614.1</v>
      </c>
      <c r="D9" s="29">
        <f aca="true" t="shared" si="1" ref="D9:D17">E9+F9</f>
        <v>1502.1</v>
      </c>
      <c r="E9" s="33">
        <v>1139</v>
      </c>
      <c r="F9" s="36">
        <v>363.1</v>
      </c>
      <c r="G9" s="35"/>
      <c r="H9" s="34"/>
      <c r="I9" s="35"/>
      <c r="J9" s="29">
        <f aca="true" t="shared" si="2" ref="J9:J17">K9+L9</f>
        <v>1009</v>
      </c>
      <c r="K9" s="33">
        <v>857</v>
      </c>
      <c r="L9" s="36">
        <v>152</v>
      </c>
      <c r="M9" s="36"/>
      <c r="N9" s="29">
        <f aca="true" t="shared" si="3" ref="N9:N17">O9+P9</f>
        <v>103</v>
      </c>
      <c r="O9" s="33">
        <v>103</v>
      </c>
      <c r="P9" s="15">
        <v>0</v>
      </c>
      <c r="Q9" s="15"/>
      <c r="R9" s="60"/>
    </row>
    <row r="10" spans="1:18" ht="18.75" customHeight="1">
      <c r="A10" s="31">
        <v>3</v>
      </c>
      <c r="B10" s="32" t="s">
        <v>18</v>
      </c>
      <c r="C10" s="29">
        <f t="shared" si="0"/>
        <v>1903</v>
      </c>
      <c r="D10" s="29">
        <f t="shared" si="1"/>
        <v>821</v>
      </c>
      <c r="E10" s="33">
        <v>821</v>
      </c>
      <c r="F10" s="34">
        <v>0</v>
      </c>
      <c r="G10" s="35"/>
      <c r="H10" s="34"/>
      <c r="I10" s="35"/>
      <c r="J10" s="29">
        <f t="shared" si="2"/>
        <v>871</v>
      </c>
      <c r="K10" s="33">
        <v>567</v>
      </c>
      <c r="L10" s="34">
        <v>304</v>
      </c>
      <c r="M10" s="34"/>
      <c r="N10" s="29">
        <f t="shared" si="3"/>
        <v>211</v>
      </c>
      <c r="O10" s="33">
        <v>125</v>
      </c>
      <c r="P10" s="15">
        <v>86</v>
      </c>
      <c r="Q10" s="15"/>
      <c r="R10" s="60"/>
    </row>
    <row r="11" spans="1:18" ht="18.75" customHeight="1">
      <c r="A11" s="31">
        <v>4</v>
      </c>
      <c r="B11" s="32" t="s">
        <v>19</v>
      </c>
      <c r="C11" s="29">
        <f t="shared" si="0"/>
        <v>2917</v>
      </c>
      <c r="D11" s="29">
        <f t="shared" si="1"/>
        <v>1661</v>
      </c>
      <c r="E11" s="33">
        <v>1432</v>
      </c>
      <c r="F11" s="34">
        <v>229</v>
      </c>
      <c r="G11" s="35"/>
      <c r="H11" s="34"/>
      <c r="I11" s="35"/>
      <c r="J11" s="29">
        <f t="shared" si="2"/>
        <v>890</v>
      </c>
      <c r="K11" s="33">
        <v>890</v>
      </c>
      <c r="L11" s="34">
        <v>0</v>
      </c>
      <c r="M11" s="34"/>
      <c r="N11" s="29">
        <f t="shared" si="3"/>
        <v>366</v>
      </c>
      <c r="O11" s="33">
        <v>366</v>
      </c>
      <c r="P11" s="15">
        <v>0</v>
      </c>
      <c r="Q11" s="15"/>
      <c r="R11" s="60"/>
    </row>
    <row r="12" spans="1:18" ht="18.75" customHeight="1">
      <c r="A12" s="31">
        <v>5</v>
      </c>
      <c r="B12" s="32" t="s">
        <v>20</v>
      </c>
      <c r="C12" s="29">
        <f t="shared" si="0"/>
        <v>2402</v>
      </c>
      <c r="D12" s="29">
        <f t="shared" si="1"/>
        <v>1018</v>
      </c>
      <c r="E12" s="33">
        <v>1018</v>
      </c>
      <c r="F12" s="34">
        <v>0</v>
      </c>
      <c r="G12" s="35"/>
      <c r="H12" s="34"/>
      <c r="I12" s="35"/>
      <c r="J12" s="29">
        <f t="shared" si="2"/>
        <v>1099</v>
      </c>
      <c r="K12" s="33">
        <v>859</v>
      </c>
      <c r="L12" s="34">
        <v>240</v>
      </c>
      <c r="M12" s="34"/>
      <c r="N12" s="29">
        <f t="shared" si="3"/>
        <v>285</v>
      </c>
      <c r="O12" s="33">
        <v>0</v>
      </c>
      <c r="P12" s="15">
        <v>285</v>
      </c>
      <c r="Q12" s="15"/>
      <c r="R12" s="60"/>
    </row>
    <row r="13" spans="1:18" ht="18.75" customHeight="1">
      <c r="A13" s="31">
        <v>6</v>
      </c>
      <c r="B13" s="32" t="s">
        <v>21</v>
      </c>
      <c r="C13" s="29">
        <f t="shared" si="0"/>
        <v>1517</v>
      </c>
      <c r="D13" s="29">
        <f>E13+F13+I13</f>
        <v>903</v>
      </c>
      <c r="E13" s="33">
        <v>475</v>
      </c>
      <c r="F13" s="34">
        <v>228</v>
      </c>
      <c r="G13" s="35"/>
      <c r="H13" s="34"/>
      <c r="I13" s="35">
        <v>200</v>
      </c>
      <c r="J13" s="29">
        <f>K13+L13+M13</f>
        <v>346</v>
      </c>
      <c r="K13" s="33">
        <v>201</v>
      </c>
      <c r="L13" s="34">
        <v>0</v>
      </c>
      <c r="M13" s="34">
        <v>145</v>
      </c>
      <c r="N13" s="29">
        <f t="shared" si="3"/>
        <v>268</v>
      </c>
      <c r="O13" s="33">
        <v>200</v>
      </c>
      <c r="P13" s="15">
        <v>68</v>
      </c>
      <c r="Q13" s="15"/>
      <c r="R13" s="60"/>
    </row>
    <row r="14" spans="1:18" ht="18.75" customHeight="1">
      <c r="A14" s="31">
        <v>7</v>
      </c>
      <c r="B14" s="32" t="s">
        <v>22</v>
      </c>
      <c r="C14" s="29">
        <f t="shared" si="0"/>
        <v>1414</v>
      </c>
      <c r="D14" s="29">
        <f t="shared" si="1"/>
        <v>1031</v>
      </c>
      <c r="E14" s="33">
        <v>455</v>
      </c>
      <c r="F14" s="34">
        <v>576</v>
      </c>
      <c r="G14" s="35"/>
      <c r="H14" s="34"/>
      <c r="I14" s="34"/>
      <c r="J14" s="29">
        <f t="shared" si="2"/>
        <v>170</v>
      </c>
      <c r="K14" s="33">
        <v>170</v>
      </c>
      <c r="L14" s="34">
        <v>0</v>
      </c>
      <c r="M14" s="34"/>
      <c r="N14" s="29">
        <f t="shared" si="3"/>
        <v>213</v>
      </c>
      <c r="O14" s="33">
        <v>213</v>
      </c>
      <c r="P14" s="15">
        <v>0</v>
      </c>
      <c r="Q14" s="15"/>
      <c r="R14" s="60"/>
    </row>
    <row r="15" spans="1:18" ht="18.75" customHeight="1">
      <c r="A15" s="31">
        <v>8</v>
      </c>
      <c r="B15" s="32" t="s">
        <v>23</v>
      </c>
      <c r="C15" s="29">
        <f t="shared" si="0"/>
        <v>1152</v>
      </c>
      <c r="D15" s="29">
        <f t="shared" si="1"/>
        <v>885</v>
      </c>
      <c r="E15" s="33">
        <v>316</v>
      </c>
      <c r="F15" s="34">
        <v>569</v>
      </c>
      <c r="G15" s="35"/>
      <c r="H15" s="34"/>
      <c r="I15" s="34"/>
      <c r="J15" s="29">
        <f t="shared" si="2"/>
        <v>0</v>
      </c>
      <c r="K15" s="33">
        <v>0</v>
      </c>
      <c r="L15" s="34">
        <v>0</v>
      </c>
      <c r="M15" s="34"/>
      <c r="N15" s="29">
        <f t="shared" si="3"/>
        <v>267</v>
      </c>
      <c r="O15" s="33">
        <v>267</v>
      </c>
      <c r="P15" s="15">
        <v>0</v>
      </c>
      <c r="Q15" s="15"/>
      <c r="R15" s="60"/>
    </row>
    <row r="16" spans="1:18" ht="22.5" customHeight="1">
      <c r="A16" s="31">
        <v>9</v>
      </c>
      <c r="B16" s="32" t="s">
        <v>24</v>
      </c>
      <c r="C16" s="29">
        <f t="shared" si="0"/>
        <v>916.4</v>
      </c>
      <c r="D16" s="29">
        <f t="shared" si="1"/>
        <v>643.4</v>
      </c>
      <c r="E16" s="33">
        <v>324</v>
      </c>
      <c r="F16" s="34">
        <v>319.4</v>
      </c>
      <c r="G16" s="35"/>
      <c r="H16" s="34"/>
      <c r="I16" s="34"/>
      <c r="J16" s="29">
        <f t="shared" si="2"/>
        <v>198</v>
      </c>
      <c r="K16" s="33">
        <v>198</v>
      </c>
      <c r="L16" s="34">
        <v>0</v>
      </c>
      <c r="M16" s="34"/>
      <c r="N16" s="29">
        <f t="shared" si="3"/>
        <v>75</v>
      </c>
      <c r="O16" s="33">
        <v>75</v>
      </c>
      <c r="P16" s="15">
        <v>0</v>
      </c>
      <c r="Q16" s="15"/>
      <c r="R16" s="60"/>
    </row>
    <row r="17" spans="1:18" ht="18.75" customHeight="1">
      <c r="A17" s="31">
        <v>10</v>
      </c>
      <c r="B17" s="32" t="s">
        <v>25</v>
      </c>
      <c r="C17" s="29">
        <f t="shared" si="0"/>
        <v>1477.2</v>
      </c>
      <c r="D17" s="29">
        <f t="shared" si="1"/>
        <v>906</v>
      </c>
      <c r="E17" s="33">
        <v>614</v>
      </c>
      <c r="F17" s="34">
        <v>292</v>
      </c>
      <c r="G17" s="35"/>
      <c r="H17" s="34"/>
      <c r="I17" s="34"/>
      <c r="J17" s="29">
        <f t="shared" si="2"/>
        <v>518</v>
      </c>
      <c r="K17" s="33">
        <v>518</v>
      </c>
      <c r="L17" s="34">
        <v>0</v>
      </c>
      <c r="M17" s="34"/>
      <c r="N17" s="29">
        <f t="shared" si="3"/>
        <v>53.2</v>
      </c>
      <c r="O17" s="51">
        <v>0</v>
      </c>
      <c r="P17" s="15">
        <v>53.2</v>
      </c>
      <c r="Q17" s="15"/>
      <c r="R17" s="60"/>
    </row>
    <row r="18" spans="1:18" ht="18.75" customHeight="1">
      <c r="A18" s="31">
        <v>11</v>
      </c>
      <c r="B18" s="37" t="s">
        <v>26</v>
      </c>
      <c r="C18" s="29">
        <f>N18</f>
        <v>860</v>
      </c>
      <c r="D18" s="29"/>
      <c r="E18" s="29"/>
      <c r="F18" s="29"/>
      <c r="G18" s="30"/>
      <c r="H18" s="29"/>
      <c r="I18" s="29"/>
      <c r="J18" s="29"/>
      <c r="K18" s="29"/>
      <c r="L18" s="29"/>
      <c r="M18" s="29"/>
      <c r="N18" s="29">
        <v>860</v>
      </c>
      <c r="O18" s="15"/>
      <c r="P18" s="15"/>
      <c r="Q18" s="15"/>
      <c r="R18" s="13">
        <v>860</v>
      </c>
    </row>
    <row r="19" spans="1:18" ht="19.5" customHeight="1">
      <c r="A19" s="31">
        <v>12</v>
      </c>
      <c r="B19" s="37" t="s">
        <v>27</v>
      </c>
      <c r="C19" s="29">
        <f>D19</f>
        <v>300</v>
      </c>
      <c r="D19" s="29">
        <v>300</v>
      </c>
      <c r="E19" s="29"/>
      <c r="F19" s="29"/>
      <c r="G19" s="13">
        <v>300</v>
      </c>
      <c r="H19" s="15"/>
      <c r="I19" s="29"/>
      <c r="J19" s="29"/>
      <c r="K19" s="29"/>
      <c r="L19" s="29"/>
      <c r="M19" s="29"/>
      <c r="N19" s="29"/>
      <c r="O19" s="15"/>
      <c r="P19" s="15"/>
      <c r="Q19" s="15"/>
      <c r="R19" s="52"/>
    </row>
    <row r="20" spans="1:18" ht="22.5" customHeight="1">
      <c r="A20" s="31">
        <v>13</v>
      </c>
      <c r="B20" s="37" t="s">
        <v>28</v>
      </c>
      <c r="C20" s="29">
        <f>D20</f>
        <v>192.5</v>
      </c>
      <c r="D20" s="29">
        <v>192.5</v>
      </c>
      <c r="E20" s="29"/>
      <c r="F20" s="29"/>
      <c r="G20" s="15"/>
      <c r="H20" s="15">
        <v>192.5</v>
      </c>
      <c r="I20" s="29"/>
      <c r="J20" s="29"/>
      <c r="K20" s="29"/>
      <c r="L20" s="29"/>
      <c r="M20" s="29"/>
      <c r="N20" s="45"/>
      <c r="O20" s="15"/>
      <c r="P20" s="15"/>
      <c r="Q20" s="15"/>
      <c r="R20" s="52"/>
    </row>
    <row r="21" spans="1:18" ht="21" customHeight="1">
      <c r="A21" s="31">
        <v>14</v>
      </c>
      <c r="B21" s="37" t="s">
        <v>29</v>
      </c>
      <c r="C21" s="29">
        <f>N21</f>
        <v>865.8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>
        <v>865.8</v>
      </c>
      <c r="O21" s="15"/>
      <c r="P21" s="15"/>
      <c r="Q21" s="15">
        <v>865.8</v>
      </c>
      <c r="R21" s="61"/>
    </row>
    <row r="22" spans="1:18" ht="21.75" customHeight="1">
      <c r="A22" s="31">
        <v>15</v>
      </c>
      <c r="B22" s="37" t="s">
        <v>30</v>
      </c>
      <c r="C22" s="29">
        <f>N22</f>
        <v>500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>
        <v>500</v>
      </c>
      <c r="O22" s="15">
        <v>500</v>
      </c>
      <c r="P22" s="15"/>
      <c r="Q22" s="15"/>
      <c r="R22" s="52"/>
    </row>
    <row r="23" spans="1:18" ht="18.75" customHeight="1">
      <c r="A23" s="31">
        <v>16</v>
      </c>
      <c r="B23" s="38" t="s">
        <v>31</v>
      </c>
      <c r="C23" s="39">
        <f>N23+L23</f>
        <v>4000</v>
      </c>
      <c r="D23" s="40"/>
      <c r="E23" s="40"/>
      <c r="F23" s="40"/>
      <c r="G23" s="40"/>
      <c r="H23" s="40"/>
      <c r="I23" s="40"/>
      <c r="J23" s="39">
        <v>1700</v>
      </c>
      <c r="K23" s="40"/>
      <c r="L23" s="40">
        <v>1700</v>
      </c>
      <c r="M23" s="40"/>
      <c r="N23" s="39">
        <v>2300</v>
      </c>
      <c r="O23" s="52"/>
      <c r="P23" s="52">
        <v>2300</v>
      </c>
      <c r="Q23" s="52"/>
      <c r="R23" s="52"/>
    </row>
    <row r="24" spans="1:18" ht="18.75" customHeight="1">
      <c r="A24" s="41" t="s">
        <v>32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</row>
    <row r="25" spans="1:18" ht="36" customHeight="1">
      <c r="A25" s="42"/>
      <c r="B25" s="43"/>
      <c r="C25" s="44"/>
      <c r="D25" s="45"/>
      <c r="E25" s="45"/>
      <c r="F25" s="45"/>
      <c r="G25" s="45"/>
      <c r="H25" s="45"/>
      <c r="I25" s="45"/>
      <c r="J25" s="44"/>
      <c r="K25" s="45"/>
      <c r="L25" s="45"/>
      <c r="M25" s="45"/>
      <c r="N25" s="44"/>
      <c r="O25" s="53"/>
      <c r="P25" s="53"/>
      <c r="Q25" s="53"/>
      <c r="R25" s="53"/>
    </row>
    <row r="26" spans="1:18" ht="28.5" customHeight="1">
      <c r="A26" s="25" t="s">
        <v>33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ht="22.5" customHeight="1">
      <c r="A27" s="6" t="s">
        <v>4</v>
      </c>
      <c r="B27" s="5" t="s">
        <v>5</v>
      </c>
      <c r="C27" s="5" t="s">
        <v>6</v>
      </c>
      <c r="D27" s="7" t="s">
        <v>7</v>
      </c>
      <c r="E27" s="8"/>
      <c r="F27" s="8"/>
      <c r="G27" s="8"/>
      <c r="H27" s="8"/>
      <c r="I27" s="8"/>
      <c r="J27" s="17" t="s">
        <v>8</v>
      </c>
      <c r="K27" s="18"/>
      <c r="L27" s="18"/>
      <c r="M27" s="18"/>
      <c r="N27" s="18"/>
      <c r="O27" s="18"/>
      <c r="P27" s="18"/>
      <c r="Q27" s="18"/>
      <c r="R27" s="20"/>
    </row>
    <row r="28" spans="1:18" ht="22.5" customHeight="1">
      <c r="A28" s="10"/>
      <c r="B28" s="9"/>
      <c r="C28" s="9"/>
      <c r="D28" s="11" t="s">
        <v>10</v>
      </c>
      <c r="E28" s="7" t="s">
        <v>11</v>
      </c>
      <c r="F28" s="8"/>
      <c r="G28" s="8"/>
      <c r="H28" s="7" t="s">
        <v>12</v>
      </c>
      <c r="I28" s="54"/>
      <c r="J28" s="11" t="s">
        <v>10</v>
      </c>
      <c r="K28" s="7" t="s">
        <v>11</v>
      </c>
      <c r="L28" s="8"/>
      <c r="M28" s="8"/>
      <c r="N28" s="8"/>
      <c r="O28" s="7" t="s">
        <v>12</v>
      </c>
      <c r="P28" s="8"/>
      <c r="Q28" s="8"/>
      <c r="R28" s="54"/>
    </row>
    <row r="29" spans="1:18" ht="24" customHeight="1">
      <c r="A29" s="31"/>
      <c r="B29" s="32" t="s">
        <v>34</v>
      </c>
      <c r="C29" s="29">
        <f>D29+J29</f>
        <v>1206</v>
      </c>
      <c r="D29" s="29">
        <f>E29+H29</f>
        <v>764</v>
      </c>
      <c r="E29" s="46">
        <v>564</v>
      </c>
      <c r="F29" s="47"/>
      <c r="G29" s="47"/>
      <c r="H29" s="46">
        <v>200</v>
      </c>
      <c r="I29" s="55"/>
      <c r="J29" s="29">
        <f>K29+O29</f>
        <v>442</v>
      </c>
      <c r="K29" s="56">
        <v>314</v>
      </c>
      <c r="L29" s="57"/>
      <c r="M29" s="57"/>
      <c r="N29" s="57"/>
      <c r="O29" s="46">
        <v>128</v>
      </c>
      <c r="P29" s="47"/>
      <c r="Q29" s="47"/>
      <c r="R29" s="55"/>
    </row>
  </sheetData>
  <sheetProtection/>
  <mergeCells count="26">
    <mergeCell ref="A1:B1"/>
    <mergeCell ref="A2:R2"/>
    <mergeCell ref="A3:R3"/>
    <mergeCell ref="A4:E4"/>
    <mergeCell ref="P4:R4"/>
    <mergeCell ref="D5:I5"/>
    <mergeCell ref="J5:M5"/>
    <mergeCell ref="N5:R5"/>
    <mergeCell ref="A24:R24"/>
    <mergeCell ref="A26:R26"/>
    <mergeCell ref="D27:I27"/>
    <mergeCell ref="J27:R27"/>
    <mergeCell ref="E28:G28"/>
    <mergeCell ref="H28:I28"/>
    <mergeCell ref="K28:N28"/>
    <mergeCell ref="O28:R28"/>
    <mergeCell ref="E29:G29"/>
    <mergeCell ref="H29:I29"/>
    <mergeCell ref="K29:N29"/>
    <mergeCell ref="O29:R29"/>
    <mergeCell ref="A5:A6"/>
    <mergeCell ref="A27:A28"/>
    <mergeCell ref="B5:B6"/>
    <mergeCell ref="B27:B28"/>
    <mergeCell ref="C5:C6"/>
    <mergeCell ref="C27:C28"/>
  </mergeCells>
  <printOptions/>
  <pageMargins left="0.39305555555555555" right="0.19652777777777777" top="0.40902777777777777" bottom="0.40902777777777777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1"/>
  <sheetViews>
    <sheetView zoomScaleSheetLayoutView="100" workbookViewId="0" topLeftCell="A1">
      <selection activeCell="AB11" sqref="AA11:AB11"/>
    </sheetView>
  </sheetViews>
  <sheetFormatPr defaultColWidth="9.00390625" defaultRowHeight="14.25"/>
  <cols>
    <col min="1" max="1" width="5.875" style="0" customWidth="1"/>
    <col min="2" max="2" width="5.75390625" style="0" customWidth="1"/>
    <col min="3" max="3" width="5.875" style="0" customWidth="1"/>
    <col min="4" max="4" width="5.50390625" style="0" customWidth="1"/>
    <col min="5" max="5" width="5.125" style="0" customWidth="1"/>
    <col min="6" max="6" width="5.625" style="0" customWidth="1"/>
    <col min="7" max="7" width="6.625" style="0" customWidth="1"/>
    <col min="8" max="8" width="6.50390625" style="0" customWidth="1"/>
    <col min="9" max="9" width="5.125" style="0" customWidth="1"/>
    <col min="10" max="10" width="5.875" style="0" customWidth="1"/>
    <col min="11" max="11" width="4.875" style="0" customWidth="1"/>
    <col min="12" max="12" width="4.625" style="0" customWidth="1"/>
    <col min="13" max="13" width="5.25390625" style="0" customWidth="1"/>
    <col min="14" max="14" width="5.75390625" style="0" customWidth="1"/>
    <col min="15" max="15" width="4.875" style="0" customWidth="1"/>
    <col min="16" max="16" width="6.00390625" style="0" customWidth="1"/>
    <col min="17" max="19" width="5.00390625" style="0" customWidth="1"/>
    <col min="20" max="20" width="6.00390625" style="0" customWidth="1"/>
    <col min="21" max="21" width="6.50390625" style="0" customWidth="1"/>
    <col min="22" max="22" width="5.375" style="0" customWidth="1"/>
    <col min="23" max="23" width="5.625" style="0" customWidth="1"/>
    <col min="24" max="24" width="5.25390625" style="0" customWidth="1"/>
  </cols>
  <sheetData>
    <row r="1" ht="18.75">
      <c r="A1" s="1" t="s">
        <v>35</v>
      </c>
    </row>
    <row r="2" spans="1:24" ht="22.5">
      <c r="A2" s="2" t="s">
        <v>36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4.25">
      <c r="A3" s="4" t="s">
        <v>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4.25">
      <c r="A4" s="5" t="s">
        <v>38</v>
      </c>
      <c r="B4" s="6" t="s">
        <v>39</v>
      </c>
      <c r="C4" s="6" t="s">
        <v>40</v>
      </c>
      <c r="D4" s="7" t="s">
        <v>7</v>
      </c>
      <c r="E4" s="8"/>
      <c r="F4" s="8"/>
      <c r="G4" s="8"/>
      <c r="H4" s="8"/>
      <c r="I4" s="8"/>
      <c r="J4" s="8"/>
      <c r="K4" s="8"/>
      <c r="L4" s="17" t="s">
        <v>8</v>
      </c>
      <c r="M4" s="18"/>
      <c r="N4" s="18"/>
      <c r="O4" s="18"/>
      <c r="P4" s="18"/>
      <c r="Q4" s="18"/>
      <c r="R4" s="17" t="s">
        <v>9</v>
      </c>
      <c r="S4" s="18"/>
      <c r="T4" s="18"/>
      <c r="U4" s="18"/>
      <c r="V4" s="18"/>
      <c r="W4" s="18"/>
      <c r="X4" s="20"/>
    </row>
    <row r="5" spans="1:24" ht="54" customHeight="1">
      <c r="A5" s="9"/>
      <c r="B5" s="10"/>
      <c r="C5" s="10"/>
      <c r="D5" s="11" t="s">
        <v>10</v>
      </c>
      <c r="E5" s="12" t="s">
        <v>11</v>
      </c>
      <c r="F5" s="12" t="s">
        <v>41</v>
      </c>
      <c r="G5" s="12" t="s">
        <v>12</v>
      </c>
      <c r="H5" s="12" t="s">
        <v>42</v>
      </c>
      <c r="I5" s="12" t="s">
        <v>13</v>
      </c>
      <c r="J5" s="12" t="s">
        <v>14</v>
      </c>
      <c r="K5" s="12" t="s">
        <v>15</v>
      </c>
      <c r="L5" s="11" t="s">
        <v>10</v>
      </c>
      <c r="M5" s="12" t="s">
        <v>11</v>
      </c>
      <c r="N5" s="12" t="s">
        <v>41</v>
      </c>
      <c r="O5" s="12" t="s">
        <v>12</v>
      </c>
      <c r="P5" s="12" t="s">
        <v>42</v>
      </c>
      <c r="Q5" s="12" t="s">
        <v>15</v>
      </c>
      <c r="R5" s="11" t="s">
        <v>10</v>
      </c>
      <c r="S5" s="12" t="s">
        <v>11</v>
      </c>
      <c r="T5" s="12" t="s">
        <v>41</v>
      </c>
      <c r="U5" s="21" t="s">
        <v>12</v>
      </c>
      <c r="V5" s="12" t="s">
        <v>42</v>
      </c>
      <c r="W5" s="12" t="s">
        <v>15</v>
      </c>
      <c r="X5" s="12" t="s">
        <v>14</v>
      </c>
    </row>
    <row r="6" spans="1:24" ht="63" customHeight="1">
      <c r="A6" s="13">
        <f>D6+L6+R6</f>
        <v>26851</v>
      </c>
      <c r="B6" s="13">
        <f>E6+M6+S6</f>
        <v>15896</v>
      </c>
      <c r="C6" s="14">
        <f>B6/A6</f>
        <v>0.5920077464526461</v>
      </c>
      <c r="D6" s="13">
        <f>E6+G6+I6+J6+K6</f>
        <v>11972</v>
      </c>
      <c r="E6" s="13">
        <v>8414</v>
      </c>
      <c r="F6" s="14">
        <f>E6/D6</f>
        <v>0.7028065486134314</v>
      </c>
      <c r="G6" s="15">
        <v>2865.5</v>
      </c>
      <c r="H6" s="16">
        <v>0.237</v>
      </c>
      <c r="I6" s="13">
        <v>300</v>
      </c>
      <c r="J6" s="15">
        <v>192.5</v>
      </c>
      <c r="K6" s="13">
        <v>200</v>
      </c>
      <c r="L6" s="13">
        <f>M6+O6+Q6</f>
        <v>8050</v>
      </c>
      <c r="M6" s="13">
        <v>5171</v>
      </c>
      <c r="N6" s="16">
        <f>M6/L6</f>
        <v>0.642360248447205</v>
      </c>
      <c r="O6" s="13">
        <v>2734</v>
      </c>
      <c r="P6" s="16">
        <f>O6/L6</f>
        <v>0.33962732919254657</v>
      </c>
      <c r="Q6" s="13">
        <v>145</v>
      </c>
      <c r="R6" s="13">
        <f>S6+U6+W6+X6</f>
        <v>6829</v>
      </c>
      <c r="S6" s="13">
        <v>2311</v>
      </c>
      <c r="T6" s="16">
        <f>S6/R6</f>
        <v>0.33840972323912727</v>
      </c>
      <c r="U6" s="15">
        <v>2792.2</v>
      </c>
      <c r="V6" s="16">
        <f>U6/R6</f>
        <v>0.40887392004685896</v>
      </c>
      <c r="W6" s="15">
        <v>865.8</v>
      </c>
      <c r="X6" s="13">
        <v>860</v>
      </c>
    </row>
    <row r="19" ht="14.25">
      <c r="V19" t="s">
        <v>43</v>
      </c>
    </row>
    <row r="21" ht="14.25">
      <c r="J21" s="19"/>
    </row>
  </sheetData>
  <sheetProtection/>
  <mergeCells count="8">
    <mergeCell ref="A2:X2"/>
    <mergeCell ref="A3:X3"/>
    <mergeCell ref="D4:K4"/>
    <mergeCell ref="L4:Q4"/>
    <mergeCell ref="R4:X4"/>
    <mergeCell ref="A4:A5"/>
    <mergeCell ref="B4:B5"/>
    <mergeCell ref="C4:C5"/>
  </mergeCells>
  <printOptions/>
  <pageMargins left="0.3576388888888889" right="0.16111111111111112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wangchao</dc:creator>
  <cp:keywords/>
  <dc:description/>
  <cp:lastModifiedBy>王海山</cp:lastModifiedBy>
  <dcterms:created xsi:type="dcterms:W3CDTF">2018-03-15T08:23:13Z</dcterms:created>
  <dcterms:modified xsi:type="dcterms:W3CDTF">2022-03-04T07:36:37Z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2052-11.3.0.9236</vt:lpwstr>
  </property>
  <property fmtid="{D5CDD505-2E9C-101B-9397-08002B2CF9AE}" pid="4" name="I">
    <vt:lpwstr>C3462DA5CFBD48CDB110CE2546DE2EC8</vt:lpwstr>
  </property>
</Properties>
</file>